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4 AYLIK PUANTAJ\2025\"/>
    </mc:Choice>
  </mc:AlternateContent>
  <xr:revisionPtr revIDLastSave="0" documentId="8_{6D9EAA9C-B044-46FD-A95F-A46ADE4A652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eri" sheetId="11" state="hidden" r:id="rId1"/>
    <sheet name="puantaj" sheetId="10" r:id="rId2"/>
  </sheets>
  <definedNames>
    <definedName name="aylar">veri!$F$1:$F$12</definedName>
    <definedName name="yil">puantaj!$AG$3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" i="10" l="1"/>
  <c r="AM10" i="10"/>
  <c r="AM11" i="10"/>
  <c r="AM12" i="10"/>
  <c r="AM13" i="10"/>
  <c r="AM14" i="10"/>
  <c r="AM15" i="10"/>
  <c r="AM8" i="10"/>
  <c r="A1" i="11"/>
  <c r="D2" i="11" s="1"/>
  <c r="E2" i="11" s="1"/>
  <c r="F2" i="11" s="1"/>
  <c r="AM16" i="10" l="1"/>
  <c r="I2" i="11"/>
  <c r="H2" i="11"/>
  <c r="D1" i="11"/>
  <c r="D12" i="11"/>
  <c r="D11" i="11"/>
  <c r="D10" i="11"/>
  <c r="D9" i="11"/>
  <c r="D8" i="11"/>
  <c r="D7" i="11"/>
  <c r="D6" i="11"/>
  <c r="D5" i="11"/>
  <c r="D4" i="11"/>
  <c r="D3" i="11"/>
  <c r="E7" i="11" l="1"/>
  <c r="H7" i="11"/>
  <c r="E8" i="11"/>
  <c r="H8" i="11"/>
  <c r="E9" i="11"/>
  <c r="H9" i="11"/>
  <c r="E10" i="11"/>
  <c r="H10" i="11"/>
  <c r="E12" i="11"/>
  <c r="H12" i="11"/>
  <c r="E11" i="11"/>
  <c r="H11" i="11"/>
  <c r="E6" i="11"/>
  <c r="H6" i="11"/>
  <c r="E1" i="11"/>
  <c r="H1" i="11"/>
  <c r="E3" i="11"/>
  <c r="H3" i="11"/>
  <c r="E4" i="11"/>
  <c r="H4" i="11"/>
  <c r="E5" i="11"/>
  <c r="H5" i="11"/>
  <c r="F11" i="11" l="1"/>
  <c r="I11" i="11"/>
  <c r="F10" i="11"/>
  <c r="I10" i="11"/>
  <c r="F4" i="11"/>
  <c r="I4" i="11"/>
  <c r="F3" i="11"/>
  <c r="I3" i="11"/>
  <c r="F12" i="11"/>
  <c r="I12" i="11"/>
  <c r="F9" i="11"/>
  <c r="I9" i="11"/>
  <c r="F8" i="11"/>
  <c r="I8" i="11"/>
  <c r="F1" i="11"/>
  <c r="I1" i="11"/>
  <c r="F5" i="11"/>
  <c r="I5" i="11"/>
  <c r="F6" i="11"/>
  <c r="I6" i="11"/>
  <c r="F7" i="11"/>
  <c r="I7" i="11"/>
  <c r="I5" i="10" l="1"/>
  <c r="A1" i="10"/>
  <c r="I6" i="10"/>
  <c r="I7" i="10" l="1"/>
  <c r="J6" i="10"/>
  <c r="K6" i="10" l="1"/>
  <c r="J7" i="10"/>
  <c r="K7" i="10" l="1"/>
  <c r="L6" i="10"/>
  <c r="M6" i="10" l="1"/>
  <c r="L7" i="10"/>
  <c r="N6" i="10" l="1"/>
  <c r="M7" i="10"/>
  <c r="O6" i="10" l="1"/>
  <c r="N7" i="10"/>
  <c r="P6" i="10" l="1"/>
  <c r="O7" i="10"/>
  <c r="Q6" i="10" l="1"/>
  <c r="P7" i="10"/>
  <c r="R6" i="10" l="1"/>
  <c r="Q7" i="10"/>
  <c r="S6" i="10" l="1"/>
  <c r="R7" i="10"/>
  <c r="T6" i="10" l="1"/>
  <c r="S7" i="10"/>
  <c r="U6" i="10" l="1"/>
  <c r="T7" i="10"/>
  <c r="V6" i="10" l="1"/>
  <c r="U7" i="10"/>
  <c r="W6" i="10" l="1"/>
  <c r="V7" i="10"/>
  <c r="X6" i="10" l="1"/>
  <c r="W7" i="10"/>
  <c r="X7" i="10" l="1"/>
  <c r="Y6" i="10"/>
  <c r="Z6" i="10" l="1"/>
  <c r="Y7" i="10"/>
  <c r="AA6" i="10" l="1"/>
  <c r="Z7" i="10"/>
  <c r="AB6" i="10" l="1"/>
  <c r="AA7" i="10"/>
  <c r="AB7" i="10" l="1"/>
  <c r="AC6" i="10"/>
  <c r="AD6" i="10" l="1"/>
  <c r="AC7" i="10"/>
  <c r="AE6" i="10" l="1"/>
  <c r="AD7" i="10"/>
  <c r="AF6" i="10" l="1"/>
  <c r="AE7" i="10"/>
  <c r="AG6" i="10" l="1"/>
  <c r="AF7" i="10"/>
  <c r="AH6" i="10" l="1"/>
  <c r="AG7" i="10"/>
  <c r="AI6" i="10" l="1"/>
  <c r="AH7" i="10"/>
  <c r="AJ6" i="10" l="1"/>
  <c r="AI7" i="10"/>
  <c r="AJ7" i="10" l="1"/>
  <c r="AK6" i="10"/>
  <c r="AK7" i="10" l="1"/>
  <c r="AL6" i="10"/>
  <c r="AL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kenan</author>
  </authors>
  <commentList>
    <comment ref="C3" authorId="0" shapeId="0" xr:uid="{00000000-0006-0000-0100-000001000000}">
      <text>
        <r>
          <rPr>
            <b/>
            <sz val="18"/>
            <color indexed="81"/>
            <rFont val="Tahoma"/>
            <family val="2"/>
            <charset val="162"/>
          </rPr>
          <t>Kurs Verilen Kurum/Yer Yazılmalıdır</t>
        </r>
      </text>
    </comment>
  </commentList>
</comments>
</file>

<file path=xl/sharedStrings.xml><?xml version="1.0" encoding="utf-8"?>
<sst xmlns="http://schemas.openxmlformats.org/spreadsheetml/2006/main" count="121" uniqueCount="43">
  <si>
    <t>Toplam Saat</t>
  </si>
  <si>
    <t>Mart</t>
  </si>
  <si>
    <t>Ocak</t>
  </si>
  <si>
    <t>Şubat</t>
  </si>
  <si>
    <t>Mayıs</t>
  </si>
  <si>
    <t>Müdür</t>
  </si>
  <si>
    <t>Müdür Yrd.</t>
  </si>
  <si>
    <t>Mdr.Ytkl.Öğrt.</t>
  </si>
  <si>
    <t>Branş Öğrt.</t>
  </si>
  <si>
    <t>Ücretli</t>
  </si>
  <si>
    <t>Kadrolu</t>
  </si>
  <si>
    <t>Sözleşmeli</t>
  </si>
  <si>
    <t>Görevlendirme-Kadrolu</t>
  </si>
  <si>
    <t>Nisan</t>
  </si>
  <si>
    <t>İmza    ve    Mühür         :</t>
  </si>
  <si>
    <t>CUMA</t>
  </si>
  <si>
    <t>Sıra  Numarası</t>
  </si>
  <si>
    <t>Adı ve Soyadı</t>
  </si>
  <si>
    <t>İmza                                 :</t>
  </si>
  <si>
    <t>Toplam  :</t>
  </si>
  <si>
    <t>Haftalık
Ücret 
Ders Saati</t>
  </si>
  <si>
    <t>Düzenleyen :</t>
  </si>
  <si>
    <t>Onaylayan :</t>
  </si>
  <si>
    <t xml:space="preserve">Adı Soyadı                       :  </t>
  </si>
  <si>
    <t xml:space="preserve">Ünvanı ve Görevi            : </t>
  </si>
  <si>
    <t xml:space="preserve">Adı Soyadı                      : </t>
  </si>
  <si>
    <t xml:space="preserve">Ünvanı ve Görevi           : </t>
  </si>
  <si>
    <t>GÜNDÜZ</t>
  </si>
  <si>
    <t>GECE</t>
  </si>
  <si>
    <t>Emekli,Ücretli Öğretmen ve Ücretli Usta Öğretici Puantajı</t>
  </si>
  <si>
    <t>Ücret Türü</t>
  </si>
  <si>
    <t>Branşı</t>
  </si>
  <si>
    <t>Haziran</t>
  </si>
  <si>
    <t>Temmuz</t>
  </si>
  <si>
    <t>Ağustos</t>
  </si>
  <si>
    <t>Eylül</t>
  </si>
  <si>
    <t>Ekim</t>
  </si>
  <si>
    <t>Kasım</t>
  </si>
  <si>
    <t>Aralık</t>
  </si>
  <si>
    <r>
      <t>Kurumu</t>
    </r>
    <r>
      <rPr>
        <b/>
        <sz val="14"/>
        <color indexed="8"/>
        <rFont val="STHupo"/>
        <charset val="134"/>
      </rPr>
      <t xml:space="preserve"> :</t>
    </r>
  </si>
  <si>
    <t>TARİH ARALIĞI :</t>
  </si>
  <si>
    <t>X</t>
  </si>
  <si>
    <t>01 Nisan - 30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</si>
</sst>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0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4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color indexed="8"/>
      <name val="Comic Sans MS"/>
      <family val="4"/>
      <charset val="162"/>
    </font>
    <font>
      <b/>
      <sz val="16"/>
      <color indexed="8"/>
      <name val="Times New Roman"/>
      <family val="1"/>
      <charset val="162"/>
    </font>
    <font>
      <b/>
      <sz val="10"/>
      <color indexed="8"/>
      <name val="Calibri"/>
      <family val="2"/>
      <charset val="162"/>
    </font>
    <font>
      <b/>
      <sz val="11"/>
      <name val="Times New Roman"/>
      <family val="1"/>
      <charset val="162"/>
    </font>
    <font>
      <b/>
      <sz val="18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name val="Calibri"/>
      <family val="2"/>
      <charset val="162"/>
      <scheme val="minor"/>
    </font>
    <font>
      <b/>
      <u/>
      <sz val="14"/>
      <color indexed="8"/>
      <name val="Times New Roman"/>
      <family val="1"/>
      <charset val="162"/>
    </font>
    <font>
      <b/>
      <sz val="14"/>
      <color indexed="8"/>
      <name val="STHupo"/>
      <charset val="134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u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/>
    <xf numFmtId="0" fontId="10" fillId="0" borderId="10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" fontId="4" fillId="2" borderId="30" xfId="0" applyNumberFormat="1" applyFont="1" applyFill="1" applyBorder="1" applyAlignment="1">
      <alignment horizontal="center" vertical="center"/>
    </xf>
    <xf numFmtId="17" fontId="4" fillId="2" borderId="28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7" fontId="9" fillId="0" borderId="20" xfId="0" applyNumberFormat="1" applyFont="1" applyBorder="1" applyAlignment="1">
      <alignment horizontal="center" vertical="center"/>
    </xf>
    <xf numFmtId="17" fontId="9" fillId="0" borderId="21" xfId="0" applyNumberFormat="1" applyFont="1" applyBorder="1" applyAlignment="1">
      <alignment horizontal="center" vertical="center"/>
    </xf>
    <xf numFmtId="17" fontId="4" fillId="0" borderId="26" xfId="0" applyNumberFormat="1" applyFont="1" applyBorder="1" applyAlignment="1">
      <alignment horizontal="center" vertical="center"/>
    </xf>
    <xf numFmtId="17" fontId="4" fillId="0" borderId="2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2</xdr:row>
      <xdr:rowOff>464345</xdr:rowOff>
    </xdr:from>
    <xdr:to>
      <xdr:col>38</xdr:col>
      <xdr:colOff>0</xdr:colOff>
      <xdr:row>3</xdr:row>
      <xdr:rowOff>202407</xdr:rowOff>
    </xdr:to>
    <xdr:sp macro="" textlink="">
      <xdr:nvSpPr>
        <xdr:cNvPr id="2" name="2 Aşağı Ok">
          <a:extLst>
            <a:ext uri="{FF2B5EF4-FFF2-40B4-BE49-F238E27FC236}">
              <a16:creationId xmlns:a16="http://schemas.microsoft.com/office/drawing/2014/main" id="{DE0403FF-FEF1-0C81-C48B-B63D77274952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38</xdr:col>
      <xdr:colOff>0</xdr:colOff>
      <xdr:row>2</xdr:row>
      <xdr:rowOff>464345</xdr:rowOff>
    </xdr:from>
    <xdr:to>
      <xdr:col>38</xdr:col>
      <xdr:colOff>0</xdr:colOff>
      <xdr:row>3</xdr:row>
      <xdr:rowOff>202407</xdr:rowOff>
    </xdr:to>
    <xdr:sp macro="" textlink="">
      <xdr:nvSpPr>
        <xdr:cNvPr id="3" name="2 Aşağı Ok">
          <a:extLst>
            <a:ext uri="{FF2B5EF4-FFF2-40B4-BE49-F238E27FC236}">
              <a16:creationId xmlns:a16="http://schemas.microsoft.com/office/drawing/2014/main" id="{8C879D08-741C-A3E8-DC36-B27627C23DB4}"/>
            </a:ext>
          </a:extLst>
        </xdr:cNvPr>
        <xdr:cNvSpPr/>
      </xdr:nvSpPr>
      <xdr:spPr>
        <a:xfrm>
          <a:off x="17449800" y="1235870"/>
          <a:ext cx="484632" cy="3476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40</xdr:col>
      <xdr:colOff>3175</xdr:colOff>
      <xdr:row>2</xdr:row>
      <xdr:rowOff>390262</xdr:rowOff>
    </xdr:from>
    <xdr:to>
      <xdr:col>40</xdr:col>
      <xdr:colOff>3175</xdr:colOff>
      <xdr:row>3</xdr:row>
      <xdr:rowOff>128324</xdr:rowOff>
    </xdr:to>
    <xdr:sp macro="" textlink="">
      <xdr:nvSpPr>
        <xdr:cNvPr id="4" name="2 Aşağı Ok">
          <a:extLst>
            <a:ext uri="{FF2B5EF4-FFF2-40B4-BE49-F238E27FC236}">
              <a16:creationId xmlns:a16="http://schemas.microsoft.com/office/drawing/2014/main" id="{CD8B4E98-2988-97EE-A82C-695BEDA94715}"/>
            </a:ext>
          </a:extLst>
        </xdr:cNvPr>
        <xdr:cNvSpPr/>
      </xdr:nvSpPr>
      <xdr:spPr>
        <a:xfrm>
          <a:off x="19042592" y="1162845"/>
          <a:ext cx="0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39</xdr:col>
      <xdr:colOff>222250</xdr:colOff>
      <xdr:row>2</xdr:row>
      <xdr:rowOff>422012</xdr:rowOff>
    </xdr:from>
    <xdr:to>
      <xdr:col>39</xdr:col>
      <xdr:colOff>1135592</xdr:colOff>
      <xdr:row>3</xdr:row>
      <xdr:rowOff>160074</xdr:rowOff>
    </xdr:to>
    <xdr:sp macro="" textlink="">
      <xdr:nvSpPr>
        <xdr:cNvPr id="5" name="2 Aşağı Ok">
          <a:extLst>
            <a:ext uri="{FF2B5EF4-FFF2-40B4-BE49-F238E27FC236}">
              <a16:creationId xmlns:a16="http://schemas.microsoft.com/office/drawing/2014/main" id="{DC5BDD04-1AF4-D034-E3D1-CF0D07479293}"/>
            </a:ext>
          </a:extLst>
        </xdr:cNvPr>
        <xdr:cNvSpPr/>
      </xdr:nvSpPr>
      <xdr:spPr>
        <a:xfrm>
          <a:off x="17219083" y="1194595"/>
          <a:ext cx="913342" cy="35189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K4" sqref="K4"/>
    </sheetView>
  </sheetViews>
  <sheetFormatPr defaultRowHeight="15" x14ac:dyDescent="0.25"/>
  <cols>
    <col min="2" max="2" width="10.140625" bestFit="1" customWidth="1"/>
    <col min="4" max="4" width="9.7109375" customWidth="1"/>
    <col min="5" max="5" width="10.85546875" customWidth="1"/>
    <col min="6" max="6" width="22.42578125" customWidth="1"/>
    <col min="9" max="9" width="10.140625" bestFit="1" customWidth="1"/>
  </cols>
  <sheetData>
    <row r="1" spans="1:9" x14ac:dyDescent="0.25">
      <c r="A1">
        <f>yil</f>
        <v>2025</v>
      </c>
      <c r="C1" t="s">
        <v>2</v>
      </c>
      <c r="D1" s="5">
        <f>DATE($A$1,MATCH(C1,$C$1:$C$12,0),1)</f>
        <v>45658</v>
      </c>
      <c r="E1" s="5">
        <f>EOMONTH(D1,0)</f>
        <v>45688</v>
      </c>
      <c r="F1" t="str">
        <f>"01 "&amp;C1&amp; " - "&amp;DAY(E1)&amp;" "&amp; C1</f>
        <v>01 Ocak - 31 Ocak</v>
      </c>
      <c r="G1" t="s">
        <v>2</v>
      </c>
      <c r="H1" s="5">
        <f t="shared" ref="H1:H12" si="0">D1</f>
        <v>45658</v>
      </c>
      <c r="I1" s="5">
        <f t="shared" ref="I1:I12" si="1">E1</f>
        <v>45688</v>
      </c>
    </row>
    <row r="2" spans="1:9" x14ac:dyDescent="0.25">
      <c r="C2" t="s">
        <v>3</v>
      </c>
      <c r="D2" s="5">
        <f t="shared" ref="D2:D12" si="2">DATE($A$1,MATCH(C2,$C$1:$C$12,0),1)</f>
        <v>45689</v>
      </c>
      <c r="E2" s="5">
        <f t="shared" ref="E2:E12" si="3">EOMONTH(D2,0)</f>
        <v>45716</v>
      </c>
      <c r="F2" t="str">
        <f t="shared" ref="F2:F12" si="4">"01 "&amp;C2&amp; " - "&amp;DAY(E2)&amp;" "&amp; C2</f>
        <v>01 Şubat - 28 Şubat</v>
      </c>
      <c r="G2" t="s">
        <v>3</v>
      </c>
      <c r="H2" s="5">
        <f t="shared" si="0"/>
        <v>45689</v>
      </c>
      <c r="I2" s="5">
        <f t="shared" si="1"/>
        <v>45716</v>
      </c>
    </row>
    <row r="3" spans="1:9" x14ac:dyDescent="0.25">
      <c r="B3" s="5"/>
      <c r="C3" t="s">
        <v>1</v>
      </c>
      <c r="D3" s="5">
        <f t="shared" si="2"/>
        <v>45717</v>
      </c>
      <c r="E3" s="5">
        <f t="shared" si="3"/>
        <v>45747</v>
      </c>
      <c r="F3" t="str">
        <f t="shared" si="4"/>
        <v>01 Mart - 31 Mart</v>
      </c>
      <c r="G3" t="s">
        <v>1</v>
      </c>
      <c r="H3" s="5">
        <f t="shared" si="0"/>
        <v>45717</v>
      </c>
      <c r="I3" s="5">
        <f t="shared" si="1"/>
        <v>45747</v>
      </c>
    </row>
    <row r="4" spans="1:9" x14ac:dyDescent="0.25">
      <c r="C4" t="s">
        <v>13</v>
      </c>
      <c r="D4" s="5">
        <f t="shared" si="2"/>
        <v>45748</v>
      </c>
      <c r="E4" s="5">
        <f t="shared" si="3"/>
        <v>45777</v>
      </c>
      <c r="F4" t="str">
        <f t="shared" si="4"/>
        <v>01 Nisan - 30 Nisan</v>
      </c>
      <c r="G4" t="s">
        <v>13</v>
      </c>
      <c r="H4" s="5">
        <f t="shared" si="0"/>
        <v>45748</v>
      </c>
      <c r="I4" s="5">
        <f t="shared" si="1"/>
        <v>45777</v>
      </c>
    </row>
    <row r="5" spans="1:9" x14ac:dyDescent="0.25">
      <c r="C5" t="s">
        <v>4</v>
      </c>
      <c r="D5" s="5">
        <f t="shared" si="2"/>
        <v>45778</v>
      </c>
      <c r="E5" s="5">
        <f t="shared" si="3"/>
        <v>45808</v>
      </c>
      <c r="F5" t="str">
        <f t="shared" si="4"/>
        <v>01 Mayıs - 31 Mayıs</v>
      </c>
      <c r="G5" t="s">
        <v>4</v>
      </c>
      <c r="H5" s="5">
        <f t="shared" si="0"/>
        <v>45778</v>
      </c>
      <c r="I5" s="5">
        <f t="shared" si="1"/>
        <v>45808</v>
      </c>
    </row>
    <row r="6" spans="1:9" x14ac:dyDescent="0.25">
      <c r="C6" t="s">
        <v>32</v>
      </c>
      <c r="D6" s="5">
        <f t="shared" si="2"/>
        <v>45809</v>
      </c>
      <c r="E6" s="5">
        <f t="shared" si="3"/>
        <v>45838</v>
      </c>
      <c r="F6" t="str">
        <f t="shared" si="4"/>
        <v>01 Haziran - 30 Haziran</v>
      </c>
      <c r="G6" t="s">
        <v>32</v>
      </c>
      <c r="H6" s="5">
        <f t="shared" si="0"/>
        <v>45809</v>
      </c>
      <c r="I6" s="5">
        <f t="shared" si="1"/>
        <v>45838</v>
      </c>
    </row>
    <row r="7" spans="1:9" x14ac:dyDescent="0.25">
      <c r="C7" t="s">
        <v>33</v>
      </c>
      <c r="D7" s="5">
        <f t="shared" si="2"/>
        <v>45839</v>
      </c>
      <c r="E7" s="5">
        <f t="shared" si="3"/>
        <v>45869</v>
      </c>
      <c r="F7" t="str">
        <f t="shared" si="4"/>
        <v>01 Temmuz - 31 Temmuz</v>
      </c>
      <c r="G7" t="s">
        <v>33</v>
      </c>
      <c r="H7" s="5">
        <f t="shared" si="0"/>
        <v>45839</v>
      </c>
      <c r="I7" s="5">
        <f t="shared" si="1"/>
        <v>45869</v>
      </c>
    </row>
    <row r="8" spans="1:9" x14ac:dyDescent="0.25">
      <c r="C8" t="s">
        <v>34</v>
      </c>
      <c r="D8" s="5">
        <f t="shared" si="2"/>
        <v>45870</v>
      </c>
      <c r="E8" s="5">
        <f t="shared" si="3"/>
        <v>45900</v>
      </c>
      <c r="F8" t="str">
        <f t="shared" si="4"/>
        <v>01 Ağustos - 31 Ağustos</v>
      </c>
      <c r="G8" t="s">
        <v>34</v>
      </c>
      <c r="H8" s="5">
        <f t="shared" si="0"/>
        <v>45870</v>
      </c>
      <c r="I8" s="5">
        <f t="shared" si="1"/>
        <v>45900</v>
      </c>
    </row>
    <row r="9" spans="1:9" x14ac:dyDescent="0.25">
      <c r="C9" t="s">
        <v>35</v>
      </c>
      <c r="D9" s="5">
        <f t="shared" si="2"/>
        <v>45901</v>
      </c>
      <c r="E9" s="5">
        <f t="shared" si="3"/>
        <v>45930</v>
      </c>
      <c r="F9" t="str">
        <f t="shared" si="4"/>
        <v>01 Eylül - 30 Eylül</v>
      </c>
      <c r="G9" t="s">
        <v>35</v>
      </c>
      <c r="H9" s="5">
        <f t="shared" si="0"/>
        <v>45901</v>
      </c>
      <c r="I9" s="5">
        <f t="shared" si="1"/>
        <v>45930</v>
      </c>
    </row>
    <row r="10" spans="1:9" x14ac:dyDescent="0.25">
      <c r="C10" t="s">
        <v>36</v>
      </c>
      <c r="D10" s="5">
        <f t="shared" si="2"/>
        <v>45931</v>
      </c>
      <c r="E10" s="5">
        <f t="shared" si="3"/>
        <v>45961</v>
      </c>
      <c r="F10" t="str">
        <f t="shared" si="4"/>
        <v>01 Ekim - 31 Ekim</v>
      </c>
      <c r="G10" t="s">
        <v>36</v>
      </c>
      <c r="H10" s="5">
        <f t="shared" si="0"/>
        <v>45931</v>
      </c>
      <c r="I10" s="5">
        <f t="shared" si="1"/>
        <v>45961</v>
      </c>
    </row>
    <row r="11" spans="1:9" x14ac:dyDescent="0.25">
      <c r="C11" t="s">
        <v>37</v>
      </c>
      <c r="D11" s="5">
        <f t="shared" si="2"/>
        <v>45962</v>
      </c>
      <c r="E11" s="5">
        <f t="shared" si="3"/>
        <v>45991</v>
      </c>
      <c r="F11" t="str">
        <f t="shared" si="4"/>
        <v>01 Kasım - 30 Kasım</v>
      </c>
      <c r="G11" t="s">
        <v>37</v>
      </c>
      <c r="H11" s="5">
        <f t="shared" si="0"/>
        <v>45962</v>
      </c>
      <c r="I11" s="5">
        <f t="shared" si="1"/>
        <v>45991</v>
      </c>
    </row>
    <row r="12" spans="1:9" x14ac:dyDescent="0.25">
      <c r="C12" t="s">
        <v>38</v>
      </c>
      <c r="D12" s="5">
        <f t="shared" si="2"/>
        <v>45992</v>
      </c>
      <c r="E12" s="5">
        <f t="shared" si="3"/>
        <v>46022</v>
      </c>
      <c r="F12" t="str">
        <f t="shared" si="4"/>
        <v>01 Aralık - 31 Aralık</v>
      </c>
      <c r="G12" t="s">
        <v>38</v>
      </c>
      <c r="H12" s="5">
        <f t="shared" si="0"/>
        <v>45992</v>
      </c>
      <c r="I12" s="5">
        <f t="shared" si="1"/>
        <v>46022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T22"/>
  <sheetViews>
    <sheetView tabSelected="1" zoomScale="77" zoomScaleNormal="77" zoomScaleSheetLayoutView="62" workbookViewId="0">
      <selection activeCell="F18" sqref="F18:V18"/>
    </sheetView>
  </sheetViews>
  <sheetFormatPr defaultRowHeight="15.75" x14ac:dyDescent="0.25"/>
  <cols>
    <col min="1" max="1" width="13.140625" style="1" customWidth="1"/>
    <col min="2" max="2" width="6.28515625" style="1" hidden="1" customWidth="1"/>
    <col min="3" max="3" width="31.85546875" style="1" customWidth="1"/>
    <col min="4" max="4" width="24" style="1" customWidth="1"/>
    <col min="5" max="5" width="22" style="1" hidden="1" customWidth="1"/>
    <col min="6" max="6" width="0.28515625" style="1" hidden="1" customWidth="1"/>
    <col min="7" max="7" width="20.140625" style="1" customWidth="1"/>
    <col min="8" max="8" width="4.28515625" style="1" hidden="1" customWidth="1"/>
    <col min="9" max="38" width="5.28515625" style="1" customWidth="1"/>
    <col min="39" max="39" width="5.5703125" style="1" bestFit="1" customWidth="1"/>
    <col min="40" max="40" width="30.5703125" style="1" bestFit="1" customWidth="1"/>
    <col min="41" max="45" width="9.140625" style="1" hidden="1" customWidth="1"/>
    <col min="46" max="16384" width="9.140625" style="1"/>
  </cols>
  <sheetData>
    <row r="1" spans="1:44" ht="18.75" customHeight="1" x14ac:dyDescent="0.25">
      <c r="A1" s="24" t="str">
        <f>"ADAPAZARI HALK EĞİTİMİ MERKEZİ EMEKLİ,ÜCRETLİ ÖĞRETMEN VE ÜCRETLİ USTA ÖĞRETİCİ "&amp;UPPER(VLOOKUP(AM4,veri!F1:G12,2,FALSE))&amp;" "&amp;yil&amp;"  EKDERS ÇİZELGESİ"</f>
        <v>ADAPAZARI HALK EĞİTİMİ MERKEZİ EMEKLİ,ÜCRETLİ ÖĞRETMEN VE ÜCRETLİ USTA ÖĞRETİCİ NİSAN 2025  EKDERS ÇİZELGESİ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4" ht="42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4" ht="48" customHeight="1" x14ac:dyDescent="0.25">
      <c r="A3" s="25" t="s">
        <v>39</v>
      </c>
      <c r="B3" s="26"/>
      <c r="C3" s="29"/>
      <c r="D3" s="29"/>
      <c r="E3" s="29"/>
      <c r="F3" s="29"/>
      <c r="G3" s="29"/>
      <c r="H3" s="30"/>
      <c r="I3" s="33" t="s">
        <v>29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74">
        <v>2025</v>
      </c>
      <c r="AH3" s="75"/>
      <c r="AI3" s="75"/>
      <c r="AJ3" s="75"/>
      <c r="AK3" s="75"/>
      <c r="AL3" s="75"/>
      <c r="AM3" s="78" t="s">
        <v>40</v>
      </c>
      <c r="AN3" s="79"/>
      <c r="AO3" s="1" t="s">
        <v>2</v>
      </c>
      <c r="AP3" s="1">
        <v>2008</v>
      </c>
      <c r="AQ3" s="1" t="s">
        <v>5</v>
      </c>
      <c r="AR3" s="1" t="s">
        <v>10</v>
      </c>
    </row>
    <row r="4" spans="1:44" ht="45.75" customHeight="1" thickBot="1" x14ac:dyDescent="0.3">
      <c r="A4" s="27"/>
      <c r="B4" s="28"/>
      <c r="C4" s="31"/>
      <c r="D4" s="31"/>
      <c r="E4" s="31"/>
      <c r="F4" s="31"/>
      <c r="G4" s="31"/>
      <c r="H4" s="32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76"/>
      <c r="AH4" s="77"/>
      <c r="AI4" s="77"/>
      <c r="AJ4" s="77"/>
      <c r="AK4" s="77"/>
      <c r="AL4" s="77"/>
      <c r="AM4" s="80" t="s">
        <v>42</v>
      </c>
      <c r="AN4" s="81"/>
      <c r="AO4" s="1" t="s">
        <v>3</v>
      </c>
      <c r="AP4" s="1">
        <v>2009</v>
      </c>
      <c r="AQ4" s="1" t="s">
        <v>6</v>
      </c>
      <c r="AR4" s="1" t="s">
        <v>11</v>
      </c>
    </row>
    <row r="5" spans="1:44" ht="25.5" customHeight="1" thickBot="1" x14ac:dyDescent="0.3">
      <c r="A5" s="37" t="s">
        <v>16</v>
      </c>
      <c r="B5" s="39" t="s">
        <v>17</v>
      </c>
      <c r="C5" s="40"/>
      <c r="D5" s="45" t="s">
        <v>31</v>
      </c>
      <c r="E5" s="46" t="s">
        <v>20</v>
      </c>
      <c r="F5" s="47"/>
      <c r="G5" s="40" t="s">
        <v>30</v>
      </c>
      <c r="H5" s="12"/>
      <c r="I5" s="72" t="str">
        <f>yil&amp;" "&amp;UPPER(VLOOKUP(AM4,veri!F1:H12,2,FALSE))&amp;" AYI EKDERS PUANTAJI"</f>
        <v>2025 NİSAN AYI EKDERS PUANTAJI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0</v>
      </c>
      <c r="AN5" s="47"/>
      <c r="AO5" s="1" t="s">
        <v>1</v>
      </c>
      <c r="AP5" s="1">
        <v>2010</v>
      </c>
      <c r="AQ5" s="1" t="s">
        <v>7</v>
      </c>
      <c r="AR5" s="1" t="s">
        <v>9</v>
      </c>
    </row>
    <row r="6" spans="1:44" ht="38.25" customHeight="1" x14ac:dyDescent="0.25">
      <c r="A6" s="38"/>
      <c r="B6" s="41"/>
      <c r="C6" s="42"/>
      <c r="D6" s="45"/>
      <c r="E6" s="46"/>
      <c r="F6" s="47"/>
      <c r="G6" s="42"/>
      <c r="H6" s="2">
        <v>1</v>
      </c>
      <c r="I6" s="11">
        <f>VLOOKUP(puantaj!AM4,veri!F1:H12,3,FALSE)</f>
        <v>45748</v>
      </c>
      <c r="J6" s="11">
        <f>I6+1</f>
        <v>45749</v>
      </c>
      <c r="K6" s="11">
        <f t="shared" ref="K6:AJ6" si="0">J6+1</f>
        <v>45750</v>
      </c>
      <c r="L6" s="11">
        <f t="shared" si="0"/>
        <v>45751</v>
      </c>
      <c r="M6" s="11">
        <f t="shared" si="0"/>
        <v>45752</v>
      </c>
      <c r="N6" s="11">
        <f t="shared" si="0"/>
        <v>45753</v>
      </c>
      <c r="O6" s="11">
        <f t="shared" si="0"/>
        <v>45754</v>
      </c>
      <c r="P6" s="11">
        <f t="shared" si="0"/>
        <v>45755</v>
      </c>
      <c r="Q6" s="11">
        <f t="shared" si="0"/>
        <v>45756</v>
      </c>
      <c r="R6" s="11">
        <f t="shared" si="0"/>
        <v>45757</v>
      </c>
      <c r="S6" s="11">
        <f t="shared" si="0"/>
        <v>45758</v>
      </c>
      <c r="T6" s="11">
        <f t="shared" si="0"/>
        <v>45759</v>
      </c>
      <c r="U6" s="11">
        <f t="shared" si="0"/>
        <v>45760</v>
      </c>
      <c r="V6" s="11">
        <f t="shared" si="0"/>
        <v>45761</v>
      </c>
      <c r="W6" s="11">
        <f t="shared" si="0"/>
        <v>45762</v>
      </c>
      <c r="X6" s="11">
        <f t="shared" si="0"/>
        <v>45763</v>
      </c>
      <c r="Y6" s="11">
        <f t="shared" si="0"/>
        <v>45764</v>
      </c>
      <c r="Z6" s="11">
        <f t="shared" si="0"/>
        <v>45765</v>
      </c>
      <c r="AA6" s="11">
        <f t="shared" si="0"/>
        <v>45766</v>
      </c>
      <c r="AB6" s="11">
        <f t="shared" si="0"/>
        <v>45767</v>
      </c>
      <c r="AC6" s="11">
        <f t="shared" si="0"/>
        <v>45768</v>
      </c>
      <c r="AD6" s="11">
        <f t="shared" si="0"/>
        <v>45769</v>
      </c>
      <c r="AE6" s="11">
        <f t="shared" si="0"/>
        <v>45770</v>
      </c>
      <c r="AF6" s="11">
        <f t="shared" si="0"/>
        <v>45771</v>
      </c>
      <c r="AG6" s="11">
        <f t="shared" si="0"/>
        <v>45772</v>
      </c>
      <c r="AH6" s="11">
        <f t="shared" si="0"/>
        <v>45773</v>
      </c>
      <c r="AI6" s="11">
        <f t="shared" si="0"/>
        <v>45774</v>
      </c>
      <c r="AJ6" s="11">
        <f t="shared" si="0"/>
        <v>45775</v>
      </c>
      <c r="AK6" s="11">
        <f>IFERROR(IF(MONTH(AJ6+1)&lt;&gt;MONTH(I6),"",AJ6+1),"")</f>
        <v>45776</v>
      </c>
      <c r="AL6" s="11">
        <f t="shared" ref="AL6" si="1">IFERROR(IF(MONTH(AK6+1)&lt;&gt;MONTH(J6),"",AK6+1),"")</f>
        <v>45777</v>
      </c>
      <c r="AM6" s="84"/>
      <c r="AN6" s="47"/>
      <c r="AO6" s="1" t="s">
        <v>13</v>
      </c>
    </row>
    <row r="7" spans="1:44" ht="67.5" customHeight="1" thickBot="1" x14ac:dyDescent="0.3">
      <c r="A7" s="38"/>
      <c r="B7" s="43"/>
      <c r="C7" s="44"/>
      <c r="D7" s="45"/>
      <c r="E7" s="46"/>
      <c r="F7" s="47"/>
      <c r="G7" s="44"/>
      <c r="H7" s="6" t="s">
        <v>15</v>
      </c>
      <c r="I7" s="7" t="str">
        <f>TEXT(I6,"gggg")</f>
        <v>Salı</v>
      </c>
      <c r="J7" s="7" t="str">
        <f t="shared" ref="J7:AL7" si="2">TEXT(J6,"gggg")</f>
        <v>Çarşamba</v>
      </c>
      <c r="K7" s="7" t="str">
        <f t="shared" si="2"/>
        <v>Perşembe</v>
      </c>
      <c r="L7" s="7" t="str">
        <f t="shared" si="2"/>
        <v>Cuma</v>
      </c>
      <c r="M7" s="7" t="str">
        <f t="shared" si="2"/>
        <v>Cumartesi</v>
      </c>
      <c r="N7" s="7" t="str">
        <f t="shared" si="2"/>
        <v>Pazar</v>
      </c>
      <c r="O7" s="7" t="str">
        <f t="shared" si="2"/>
        <v>Pazartesi</v>
      </c>
      <c r="P7" s="7" t="str">
        <f t="shared" si="2"/>
        <v>Salı</v>
      </c>
      <c r="Q7" s="7" t="str">
        <f t="shared" si="2"/>
        <v>Çarşamba</v>
      </c>
      <c r="R7" s="7" t="str">
        <f t="shared" si="2"/>
        <v>Perşembe</v>
      </c>
      <c r="S7" s="7" t="str">
        <f t="shared" si="2"/>
        <v>Cuma</v>
      </c>
      <c r="T7" s="7" t="str">
        <f t="shared" si="2"/>
        <v>Cumartesi</v>
      </c>
      <c r="U7" s="7" t="str">
        <f t="shared" si="2"/>
        <v>Pazar</v>
      </c>
      <c r="V7" s="7" t="str">
        <f t="shared" si="2"/>
        <v>Pazartesi</v>
      </c>
      <c r="W7" s="7" t="str">
        <f t="shared" si="2"/>
        <v>Salı</v>
      </c>
      <c r="X7" s="7" t="str">
        <f t="shared" si="2"/>
        <v>Çarşamba</v>
      </c>
      <c r="Y7" s="7" t="str">
        <f t="shared" si="2"/>
        <v>Perşembe</v>
      </c>
      <c r="Z7" s="7" t="str">
        <f t="shared" si="2"/>
        <v>Cuma</v>
      </c>
      <c r="AA7" s="7" t="str">
        <f t="shared" si="2"/>
        <v>Cumartesi</v>
      </c>
      <c r="AB7" s="7" t="str">
        <f t="shared" si="2"/>
        <v>Pazar</v>
      </c>
      <c r="AC7" s="7" t="str">
        <f t="shared" si="2"/>
        <v>Pazartesi</v>
      </c>
      <c r="AD7" s="7" t="str">
        <f t="shared" si="2"/>
        <v>Salı</v>
      </c>
      <c r="AE7" s="7" t="str">
        <f t="shared" si="2"/>
        <v>Çarşamba</v>
      </c>
      <c r="AF7" s="7" t="str">
        <f t="shared" si="2"/>
        <v>Perşembe</v>
      </c>
      <c r="AG7" s="7" t="str">
        <f t="shared" si="2"/>
        <v>Cuma</v>
      </c>
      <c r="AH7" s="7" t="str">
        <f t="shared" si="2"/>
        <v>Cumartesi</v>
      </c>
      <c r="AI7" s="7" t="str">
        <f t="shared" si="2"/>
        <v>Pazar</v>
      </c>
      <c r="AJ7" s="7" t="str">
        <f t="shared" si="2"/>
        <v>Pazartesi</v>
      </c>
      <c r="AK7" s="7" t="str">
        <f t="shared" si="2"/>
        <v>Salı</v>
      </c>
      <c r="AL7" s="7" t="str">
        <f t="shared" si="2"/>
        <v>Çarşamba</v>
      </c>
      <c r="AM7" s="84"/>
      <c r="AN7" s="47"/>
      <c r="AO7" s="1" t="s">
        <v>4</v>
      </c>
      <c r="AP7" s="1">
        <v>2012</v>
      </c>
      <c r="AQ7" s="1" t="s">
        <v>8</v>
      </c>
      <c r="AR7" s="1" t="s">
        <v>12</v>
      </c>
    </row>
    <row r="8" spans="1:44" ht="30" customHeight="1" thickBot="1" x14ac:dyDescent="0.3">
      <c r="A8" s="18">
        <v>1</v>
      </c>
      <c r="B8" s="20"/>
      <c r="C8" s="21"/>
      <c r="D8" s="48"/>
      <c r="E8" s="50"/>
      <c r="F8" s="21"/>
      <c r="G8" s="13" t="s">
        <v>27</v>
      </c>
      <c r="H8" s="8"/>
      <c r="I8" s="9" t="s">
        <v>41</v>
      </c>
      <c r="J8" s="9" t="s">
        <v>41</v>
      </c>
      <c r="K8" s="9" t="s">
        <v>41</v>
      </c>
      <c r="L8" s="9" t="s">
        <v>41</v>
      </c>
      <c r="M8" s="9" t="s">
        <v>41</v>
      </c>
      <c r="N8" s="9" t="s">
        <v>41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41</v>
      </c>
      <c r="AF8" s="9"/>
      <c r="AG8" s="9"/>
      <c r="AH8" s="9"/>
      <c r="AI8" s="9"/>
      <c r="AJ8" s="9"/>
      <c r="AK8" s="9"/>
      <c r="AL8" s="9"/>
      <c r="AM8" s="82">
        <f>SUM(I8:AL8)</f>
        <v>0</v>
      </c>
      <c r="AN8" s="83"/>
    </row>
    <row r="9" spans="1:44" ht="30" customHeight="1" thickBot="1" x14ac:dyDescent="0.3">
      <c r="A9" s="19"/>
      <c r="B9" s="22"/>
      <c r="C9" s="23"/>
      <c r="D9" s="49"/>
      <c r="E9" s="51"/>
      <c r="F9" s="23"/>
      <c r="G9" s="14" t="s">
        <v>28</v>
      </c>
      <c r="H9" s="10"/>
      <c r="I9" s="9" t="s">
        <v>41</v>
      </c>
      <c r="J9" s="9" t="s">
        <v>41</v>
      </c>
      <c r="K9" s="9" t="s">
        <v>41</v>
      </c>
      <c r="L9" s="9" t="s">
        <v>41</v>
      </c>
      <c r="M9" s="9" t="s">
        <v>41</v>
      </c>
      <c r="N9" s="9" t="s">
        <v>41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9" t="s">
        <v>41</v>
      </c>
      <c r="AF9" s="17"/>
      <c r="AG9" s="17"/>
      <c r="AH9" s="17"/>
      <c r="AI9" s="17"/>
      <c r="AJ9" s="17"/>
      <c r="AK9" s="9"/>
      <c r="AL9" s="9"/>
      <c r="AM9" s="70">
        <f>SUM(I9:AL9)</f>
        <v>0</v>
      </c>
      <c r="AN9" s="71"/>
    </row>
    <row r="10" spans="1:44" ht="30" customHeight="1" thickBot="1" x14ac:dyDescent="0.3">
      <c r="A10" s="18">
        <v>2</v>
      </c>
      <c r="B10" s="20"/>
      <c r="C10" s="21"/>
      <c r="D10" s="48"/>
      <c r="E10" s="50"/>
      <c r="F10" s="21"/>
      <c r="G10" s="13" t="s">
        <v>27</v>
      </c>
      <c r="H10" s="8"/>
      <c r="I10" s="9" t="s">
        <v>41</v>
      </c>
      <c r="J10" s="9" t="s">
        <v>41</v>
      </c>
      <c r="K10" s="9" t="s">
        <v>41</v>
      </c>
      <c r="L10" s="9" t="s">
        <v>41</v>
      </c>
      <c r="M10" s="9" t="s">
        <v>41</v>
      </c>
      <c r="N10" s="9" t="s">
        <v>41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 t="s">
        <v>41</v>
      </c>
      <c r="AF10" s="9"/>
      <c r="AG10" s="9"/>
      <c r="AH10" s="9"/>
      <c r="AI10" s="9"/>
      <c r="AJ10" s="9"/>
      <c r="AK10" s="9"/>
      <c r="AL10" s="9"/>
      <c r="AM10" s="82">
        <f>SUM(I10:AL10)</f>
        <v>0</v>
      </c>
      <c r="AN10" s="83"/>
    </row>
    <row r="11" spans="1:44" ht="30" customHeight="1" thickBot="1" x14ac:dyDescent="0.3">
      <c r="A11" s="19"/>
      <c r="B11" s="22"/>
      <c r="C11" s="23"/>
      <c r="D11" s="49"/>
      <c r="E11" s="51"/>
      <c r="F11" s="23"/>
      <c r="G11" s="14" t="s">
        <v>28</v>
      </c>
      <c r="H11" s="10"/>
      <c r="I11" s="9" t="s">
        <v>41</v>
      </c>
      <c r="J11" s="9" t="s">
        <v>41</v>
      </c>
      <c r="K11" s="9" t="s">
        <v>41</v>
      </c>
      <c r="L11" s="9" t="s">
        <v>41</v>
      </c>
      <c r="M11" s="9" t="s">
        <v>41</v>
      </c>
      <c r="N11" s="9" t="s">
        <v>41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9" t="s">
        <v>41</v>
      </c>
      <c r="AF11" s="17"/>
      <c r="AG11" s="17"/>
      <c r="AH11" s="17"/>
      <c r="AI11" s="17"/>
      <c r="AJ11" s="17"/>
      <c r="AK11" s="9"/>
      <c r="AL11" s="9"/>
      <c r="AM11" s="70">
        <f>SUM(I11:AL11)</f>
        <v>0</v>
      </c>
      <c r="AN11" s="71"/>
    </row>
    <row r="12" spans="1:44" ht="30" customHeight="1" thickBot="1" x14ac:dyDescent="0.3">
      <c r="A12" s="18">
        <v>3</v>
      </c>
      <c r="B12" s="20"/>
      <c r="C12" s="21"/>
      <c r="D12" s="48"/>
      <c r="E12" s="50"/>
      <c r="F12" s="21"/>
      <c r="G12" s="13" t="s">
        <v>27</v>
      </c>
      <c r="H12" s="8"/>
      <c r="I12" s="9" t="s">
        <v>41</v>
      </c>
      <c r="J12" s="9" t="s">
        <v>41</v>
      </c>
      <c r="K12" s="9" t="s">
        <v>41</v>
      </c>
      <c r="L12" s="9" t="s">
        <v>41</v>
      </c>
      <c r="M12" s="9" t="s">
        <v>41</v>
      </c>
      <c r="N12" s="9" t="s">
        <v>41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 t="s">
        <v>41</v>
      </c>
      <c r="AF12" s="9"/>
      <c r="AG12" s="9"/>
      <c r="AH12" s="9"/>
      <c r="AI12" s="9"/>
      <c r="AJ12" s="9"/>
      <c r="AK12" s="9"/>
      <c r="AL12" s="9"/>
      <c r="AM12" s="82">
        <f>SUM(I12:AL12)</f>
        <v>0</v>
      </c>
      <c r="AN12" s="83"/>
    </row>
    <row r="13" spans="1:44" ht="30" customHeight="1" thickBot="1" x14ac:dyDescent="0.3">
      <c r="A13" s="19"/>
      <c r="B13" s="22"/>
      <c r="C13" s="23"/>
      <c r="D13" s="49"/>
      <c r="E13" s="51"/>
      <c r="F13" s="23"/>
      <c r="G13" s="14" t="s">
        <v>28</v>
      </c>
      <c r="H13" s="10"/>
      <c r="I13" s="9" t="s">
        <v>41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9" t="s">
        <v>41</v>
      </c>
      <c r="AF13" s="17"/>
      <c r="AG13" s="17"/>
      <c r="AH13" s="17"/>
      <c r="AI13" s="17"/>
      <c r="AJ13" s="17"/>
      <c r="AK13" s="9"/>
      <c r="AL13" s="9"/>
      <c r="AM13" s="70">
        <f>SUM(I13:AL13)</f>
        <v>0</v>
      </c>
      <c r="AN13" s="71"/>
    </row>
    <row r="14" spans="1:44" ht="30" customHeight="1" thickBot="1" x14ac:dyDescent="0.3">
      <c r="A14" s="18">
        <v>4</v>
      </c>
      <c r="B14" s="20"/>
      <c r="C14" s="21"/>
      <c r="D14" s="48"/>
      <c r="E14" s="50"/>
      <c r="F14" s="21"/>
      <c r="G14" s="13" t="s">
        <v>27</v>
      </c>
      <c r="H14" s="8"/>
      <c r="I14" s="9" t="s">
        <v>41</v>
      </c>
      <c r="J14" s="9" t="s">
        <v>41</v>
      </c>
      <c r="K14" s="9" t="s">
        <v>41</v>
      </c>
      <c r="L14" s="9" t="s">
        <v>41</v>
      </c>
      <c r="M14" s="9" t="s">
        <v>41</v>
      </c>
      <c r="N14" s="9" t="s">
        <v>41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 t="s">
        <v>41</v>
      </c>
      <c r="AF14" s="9"/>
      <c r="AG14" s="9"/>
      <c r="AH14" s="9"/>
      <c r="AI14" s="9"/>
      <c r="AJ14" s="9"/>
      <c r="AK14" s="9"/>
      <c r="AL14" s="9"/>
      <c r="AM14" s="82">
        <f>SUM(I14:AL14)</f>
        <v>0</v>
      </c>
      <c r="AN14" s="83"/>
    </row>
    <row r="15" spans="1:44" ht="30" customHeight="1" thickBot="1" x14ac:dyDescent="0.3">
      <c r="A15" s="19"/>
      <c r="B15" s="22"/>
      <c r="C15" s="23"/>
      <c r="D15" s="49"/>
      <c r="E15" s="51"/>
      <c r="F15" s="23"/>
      <c r="G15" s="15" t="s">
        <v>28</v>
      </c>
      <c r="H15" s="16"/>
      <c r="I15" s="9" t="s">
        <v>41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9" t="s">
        <v>41</v>
      </c>
      <c r="AF15" s="17"/>
      <c r="AG15" s="17"/>
      <c r="AH15" s="17"/>
      <c r="AI15" s="17"/>
      <c r="AJ15" s="17"/>
      <c r="AK15" s="9"/>
      <c r="AL15" s="9"/>
      <c r="AM15" s="70">
        <f>SUM(I15:AL15)</f>
        <v>0</v>
      </c>
      <c r="AN15" s="71"/>
    </row>
    <row r="16" spans="1:44" ht="35.1" customHeight="1" x14ac:dyDescent="0.25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4"/>
      <c r="AH16" s="58" t="s">
        <v>19</v>
      </c>
      <c r="AI16" s="58"/>
      <c r="AJ16" s="58"/>
      <c r="AK16" s="58"/>
      <c r="AL16" s="58"/>
      <c r="AM16" s="59">
        <f>SUM(AM8:AN15)</f>
        <v>0</v>
      </c>
      <c r="AN16" s="60"/>
    </row>
    <row r="17" spans="1:40" ht="30.75" customHeight="1" x14ac:dyDescent="0.25">
      <c r="A17" s="55" t="s">
        <v>21</v>
      </c>
      <c r="B17" s="56"/>
      <c r="C17" s="56"/>
      <c r="D17" s="56"/>
      <c r="E17" s="57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5" t="s">
        <v>22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</row>
    <row r="18" spans="1:40" ht="35.1" customHeight="1" x14ac:dyDescent="0.25">
      <c r="A18" s="64" t="s">
        <v>23</v>
      </c>
      <c r="B18" s="65"/>
      <c r="C18" s="65"/>
      <c r="D18" s="65"/>
      <c r="E18" s="66"/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6"/>
      <c r="W18" s="64" t="s">
        <v>25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6"/>
    </row>
    <row r="19" spans="1:40" ht="35.1" customHeight="1" x14ac:dyDescent="0.25">
      <c r="A19" s="67" t="s">
        <v>24</v>
      </c>
      <c r="B19" s="68"/>
      <c r="C19" s="68"/>
      <c r="D19" s="68"/>
      <c r="E19" s="69"/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  <c r="W19" s="67" t="s">
        <v>26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9"/>
    </row>
    <row r="20" spans="1:40" ht="58.5" customHeight="1" x14ac:dyDescent="0.25">
      <c r="A20" s="61" t="s">
        <v>18</v>
      </c>
      <c r="B20" s="62"/>
      <c r="C20" s="62"/>
      <c r="D20" s="62"/>
      <c r="E20" s="63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  <c r="W20" s="61" t="s">
        <v>14</v>
      </c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3"/>
    </row>
    <row r="21" spans="1:40" ht="58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58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</sheetData>
  <mergeCells count="53">
    <mergeCell ref="AM15:AN15"/>
    <mergeCell ref="I5:AL5"/>
    <mergeCell ref="AG3:AL4"/>
    <mergeCell ref="AM3:AN3"/>
    <mergeCell ref="AM4:AN4"/>
    <mergeCell ref="AM10:AN10"/>
    <mergeCell ref="AM11:AN11"/>
    <mergeCell ref="AM12:AN12"/>
    <mergeCell ref="AM13:AN13"/>
    <mergeCell ref="AM14:AN14"/>
    <mergeCell ref="AM5:AN7"/>
    <mergeCell ref="AM8:AN8"/>
    <mergeCell ref="AM9:AN9"/>
    <mergeCell ref="A20:E20"/>
    <mergeCell ref="F20:V20"/>
    <mergeCell ref="W20:AN20"/>
    <mergeCell ref="A18:E18"/>
    <mergeCell ref="F18:V18"/>
    <mergeCell ref="W18:AN18"/>
    <mergeCell ref="A19:E19"/>
    <mergeCell ref="F19:V19"/>
    <mergeCell ref="W19:AN19"/>
    <mergeCell ref="A16:AG16"/>
    <mergeCell ref="A17:E17"/>
    <mergeCell ref="F17:V17"/>
    <mergeCell ref="W17:AN17"/>
    <mergeCell ref="AH16:AL16"/>
    <mergeCell ref="AM16:AN16"/>
    <mergeCell ref="D14:D15"/>
    <mergeCell ref="D10:D11"/>
    <mergeCell ref="E10:F11"/>
    <mergeCell ref="D12:D13"/>
    <mergeCell ref="E12:F13"/>
    <mergeCell ref="E14:F15"/>
    <mergeCell ref="A1:AN2"/>
    <mergeCell ref="A3:B4"/>
    <mergeCell ref="C3:H4"/>
    <mergeCell ref="I3:AF4"/>
    <mergeCell ref="A8:A9"/>
    <mergeCell ref="A5:A7"/>
    <mergeCell ref="B5:C7"/>
    <mergeCell ref="D5:D7"/>
    <mergeCell ref="E5:F7"/>
    <mergeCell ref="G5:G7"/>
    <mergeCell ref="B8:C9"/>
    <mergeCell ref="D8:D9"/>
    <mergeCell ref="E8:F9"/>
    <mergeCell ref="A10:A11"/>
    <mergeCell ref="A12:A13"/>
    <mergeCell ref="A14:A15"/>
    <mergeCell ref="B12:C13"/>
    <mergeCell ref="B10:C11"/>
    <mergeCell ref="B14:C15"/>
  </mergeCells>
  <phoneticPr fontId="13" type="noConversion"/>
  <conditionalFormatting sqref="I6:AL15">
    <cfRule type="expression" dxfId="0" priority="1" stopIfTrue="1">
      <formula>OR(I$7="Cumartesi",I$7="Pazar")</formula>
    </cfRule>
  </conditionalFormatting>
  <dataValidations count="1">
    <dataValidation type="list" allowBlank="1" showInputMessage="1" showErrorMessage="1" sqref="AM4" xr:uid="{00000000-0002-0000-0100-000000000000}">
      <formula1>aylar</formula1>
    </dataValidation>
  </dataValidations>
  <printOptions horizontalCentered="1" verticalCentered="1"/>
  <pageMargins left="0.39370078740157483" right="0.39370078740157483" top="0.19685039370078741" bottom="0.39370078740157483" header="0" footer="0"/>
  <pageSetup paperSize="9" scale="4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veri</vt:lpstr>
      <vt:lpstr>puantaj</vt:lpstr>
      <vt:lpstr>aylar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Acer_5602</dc:creator>
  <cp:lastModifiedBy>hüseyin kılıç</cp:lastModifiedBy>
  <cp:lastPrinted>2025-03-18T13:15:59Z</cp:lastPrinted>
  <dcterms:created xsi:type="dcterms:W3CDTF">2009-04-14T10:56:53Z</dcterms:created>
  <dcterms:modified xsi:type="dcterms:W3CDTF">2025-04-10T14:11:58Z</dcterms:modified>
</cp:coreProperties>
</file>